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サンプル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<sst xmlns="http://schemas.openxmlformats.org/spreadsheetml/2006/main" count="35" uniqueCount="12">
  <si>
    <t xml:space="preserve">受注日</t>
  </si>
  <si>
    <t xml:space="preserve">エリア</t>
  </si>
  <si>
    <t xml:space="preserve">商品区分</t>
  </si>
  <si>
    <t xml:space="preserve">金額</t>
  </si>
  <si>
    <t xml:space="preserve">状況</t>
  </si>
  <si>
    <t xml:space="preserve">東</t>
  </si>
  <si>
    <t xml:space="preserve">文具</t>
  </si>
  <si>
    <t xml:space="preserve">完了</t>
  </si>
  <si>
    <t xml:space="preserve">西</t>
  </si>
  <si>
    <t xml:space="preserve">家電</t>
  </si>
  <si>
    <t xml:space="preserve">未完了</t>
  </si>
  <si>
    <t xml:space="preserve">南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</si>
</sst>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/m/d"/>
  </numFmts>
  <fonts count="6">
    <font>
      <sz val="11"/>
      <color theme="1"/>
      <name val="Noto Sans CJK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Noto Sans CJK JP"/>
      <family val="2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796875" defaultRowHeight="15" zeroHeight="false" outlineLevelRow="0" outlineLevelCol="0"/>
  <cols>
    <col collapsed="false" customWidth="true" hidden="false" outlineLevel="0" max="12" min="1" style="0" width="16.0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</row>
    <row r="2" customFormat="false" ht="15" hidden="false" customHeight="false" outlineLevel="0" collapsed="false">
      <c r="A2" s="2" t="n">
        <v>46296</v>
      </c>
      <c r="B2" s="3" t="s">
        <v>5</v>
      </c>
      <c r="C2" s="3" t="s">
        <v>6</v>
      </c>
      <c r="D2" s="0" t="n">
        <v>12000</v>
      </c>
      <c r="E2" s="3" t="s">
        <v>7</v>
      </c>
      <c r="G2" s="3" t="n">
        <f aca="false">COUNTIFS(B2:B11,"東",E2:E11,"完了")</f>
        <v>4</v>
      </c>
    </row>
    <row r="3" customFormat="false" ht="15" hidden="false" customHeight="false" outlineLevel="0" collapsed="false">
      <c r="A3" s="2" t="n">
        <v>46297</v>
      </c>
      <c r="B3" s="3" t="s">
        <v>8</v>
      </c>
      <c r="C3" s="3" t="s">
        <v>9</v>
      </c>
      <c r="D3" s="0" t="n">
        <v>48000</v>
      </c>
      <c r="E3" s="3" t="s">
        <v>10</v>
      </c>
      <c r="G3" s="3" t="n">
        <f aca="false">COUNTIFS(D2:D11,"&gt;=20000",E2:E11,"完了")</f>
        <v>4</v>
      </c>
    </row>
    <row r="4" customFormat="false" ht="15" hidden="false" customHeight="false" outlineLevel="0" collapsed="false">
      <c r="A4" s="2" t="n">
        <v>46300</v>
      </c>
      <c r="B4" s="3" t="s">
        <v>5</v>
      </c>
      <c r="C4" s="3" t="s">
        <v>9</v>
      </c>
      <c r="D4" s="0" t="n">
        <v>35000</v>
      </c>
      <c r="E4" s="3" t="s">
        <v>7</v>
      </c>
      <c r="G4" s="3" t="n">
        <f aca="false">COUNTIFS(A2:A11,"&gt;="&amp;DATE(2026,10,10),A2:A11,"&lt;="&amp;DATE(2026,10,20))</f>
        <v>3</v>
      </c>
    </row>
    <row r="5" customFormat="false" ht="15" hidden="false" customHeight="false" outlineLevel="0" collapsed="false">
      <c r="A5" s="2" t="n">
        <v>46302</v>
      </c>
      <c r="B5" s="3" t="s">
        <v>11</v>
      </c>
      <c r="C5" s="3" t="s">
        <v>6</v>
      </c>
      <c r="D5" s="0" t="n">
        <v>8000</v>
      </c>
      <c r="E5" s="3" t="s">
        <v>7</v>
      </c>
      <c r="G5" s="3" t="n">
        <f aca="false">COUNTIFS(B2:B11,"東",C2:C11,"&lt;&gt;家電")</f>
        <v>3</v>
      </c>
    </row>
    <row r="6" customFormat="false" ht="15" hidden="false" customHeight="false" outlineLevel="0" collapsed="false">
      <c r="A6" s="2" t="n">
        <v>46303</v>
      </c>
      <c r="B6" s="3" t="s">
        <v>5</v>
      </c>
      <c r="C6" s="3" t="s">
        <v>6</v>
      </c>
      <c r="D6" s="0" t="n">
        <v>21000</v>
      </c>
      <c r="E6" s="3" t="s">
        <v>10</v>
      </c>
      <c r="G6" s="3" t="n">
        <f aca="false">COUNTIFS(B2:B11,"東",E2:E11,"完了")+COUNTIFS(B2:B11,"西",E2:E11,"完了")</f>
        <v>6</v>
      </c>
    </row>
    <row r="7" customFormat="false" ht="15" hidden="false" customHeight="false" outlineLevel="0" collapsed="false">
      <c r="A7" s="2" t="n">
        <v>46307</v>
      </c>
      <c r="B7" s="3" t="s">
        <v>8</v>
      </c>
      <c r="C7" s="3" t="s">
        <v>6</v>
      </c>
      <c r="D7" s="0" t="n">
        <v>15000</v>
      </c>
      <c r="E7" s="3" t="s">
        <v>7</v>
      </c>
      <c r="G7" s="3" t="n">
        <f aca="false">COUNTIFS(E2:E11,"*完了")</f>
        <v>10</v>
      </c>
    </row>
    <row r="8" customFormat="false" ht="15" hidden="false" customHeight="false" outlineLevel="0" collapsed="false">
      <c r="A8" s="2" t="n">
        <v>46310</v>
      </c>
      <c r="B8" s="3" t="s">
        <v>5</v>
      </c>
      <c r="C8" s="3" t="s">
        <v>9</v>
      </c>
      <c r="D8" s="0" t="n">
        <v>62000</v>
      </c>
      <c r="E8" s="3" t="s">
        <v>7</v>
      </c>
    </row>
    <row r="9" customFormat="false" ht="15" hidden="false" customHeight="false" outlineLevel="0" collapsed="false">
      <c r="A9" s="2" t="n">
        <v>46315</v>
      </c>
      <c r="B9" s="3" t="s">
        <v>11</v>
      </c>
      <c r="C9" s="3" t="s">
        <v>9</v>
      </c>
      <c r="D9" s="0" t="n">
        <v>27000</v>
      </c>
      <c r="E9" s="3" t="s">
        <v>7</v>
      </c>
    </row>
    <row r="10" customFormat="false" ht="15" hidden="false" customHeight="false" outlineLevel="0" collapsed="false">
      <c r="A10" s="2" t="n">
        <v>46317</v>
      </c>
      <c r="B10" s="3" t="s">
        <v>8</v>
      </c>
      <c r="C10" s="3" t="s">
        <v>9</v>
      </c>
      <c r="D10" s="0" t="n">
        <v>54000</v>
      </c>
      <c r="E10" s="3" t="s">
        <v>7</v>
      </c>
    </row>
    <row r="11" customFormat="false" ht="15" hidden="false" customHeight="false" outlineLevel="0" collapsed="false">
      <c r="A11" s="2" t="n">
        <v>46323</v>
      </c>
      <c r="B11" s="3" t="s">
        <v>5</v>
      </c>
      <c r="C11" s="3" t="s">
        <v>6</v>
      </c>
      <c r="D11" s="0" t="n">
        <v>9000</v>
      </c>
      <c r="E11" s="3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2026-10-13T07:33:30Z</dcterms:created>
  <dc:creator>openpyxl</dc:creator>
  <dc:description/>
  <dc:language>ja-JP</dc:language>
  <cp:lastModifiedBy/>
  <dcterms:modified xsi:type="dcterms:W3CDTF">2026-10-13T07:33:30Z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